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95478c1774d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rvice mix" sheetId="1" r:id="R53ea72f11e654c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m d, yyyy"/>
    <x:numFmt numFmtId="201" formatCode="#,##0.0;(#,##0.0);&quot;-&quot;"/>
    <x:numFmt numFmtId="202" formatCode="&quot;$&quot;#,##0;(&quot;$&quot;#,##0);&quot;-&quot;"/>
    <x:numFmt numFmtId="203" formatCode="#,##0;(#,##0);&quot;-&quot;"/>
  </x:numFmts>
  <x:fonts count="7">
    <x:font>
      <x:sz val="11"/>
      <x:name val="Carlito"/>
    </x:font>
    <x:font>
      <x:sz val="11"/>
      <x:color rgb="FF202121"/>
      <x:name val="Arial"/>
    </x:font>
    <x:font>
      <x:b/>
      <x:sz val="16"/>
      <x:color rgb="FF202121"/>
      <x:name val="Arial"/>
    </x:font>
    <x:font>
      <x:sz val="11"/>
      <x:color rgb="FF2051A4"/>
      <x:name val="Arial"/>
    </x:font>
    <x:font>
      <x:b/>
      <x:sz val="11"/>
      <x:color rgb="FF202121"/>
      <x:name val="Arial"/>
    </x:font>
    <x:font>
      <x:b/>
      <x:sz val="11"/>
      <x:color rgb="FFFFFFFF"/>
      <x:name val="Arial"/>
    </x:font>
    <x:font>
      <x:sz val="10"/>
      <x:color rgb="FF20212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6"/>
      </x:patternFill>
    </x:fill>
    <x:fill>
      <x:patternFill patternType="solid">
        <x:fgColor rgb="FF202121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medium">
        <x:color rgb="FFF4CA00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 applyAlignment="1">
      <x:alignment vertical="center"/>
    </x:xf>
    <x:xf numFmtId="203" fontId="3" fillId="2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203" fontId="3" fillId="2" borderId="0" xfId="0" applyNumberFormat="1" applyFont="1" applyFill="1" applyBorder="1" applyAlignment="1">
      <x:alignment horizontal="right" vertical="center"/>
    </x:xf>
    <x:xf numFmtId="202" fontId="3" fillId="2" borderId="0" xfId="0" applyNumberFormat="1" applyFont="1" applyFill="1" applyBorder="1" applyAlignment="1">
      <x:alignment horizontal="right" vertical="center"/>
    </x:xf>
    <x:xf numFmtId="201" fontId="3" fillId="2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9B291A"/>
      </x:font>
      <x:fill>
        <x:patternFill patternType="solid">
          <x:bgColor rgb="FFFFE4DF"/>
        </x:patternFill>
      </x:fill>
    </x:dxf>
    <x:dxf>
      <x:font>
        <x:color rgb="FF9B291A"/>
      </x:font>
      <x:fill>
        <x:patternFill patternType="solid">
          <x:bgColor rgb="FFFFE4DF"/>
        </x:patternFill>
      </x:fill>
    </x:dxf>
    <x:dxf>
      <x:font>
        <x:color rgb="FF9B291A"/>
      </x:font>
      <x:fill>
        <x:patternFill patternType="solid">
          <x:bgColor rgb="FFFFE4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983b59e34544a2" /><Relationship Type="http://schemas.openxmlformats.org/officeDocument/2006/relationships/theme" Target="/xl/theme/theme1.xml" Id="R577296c5d295414c" /><Relationship Type="http://schemas.openxmlformats.org/officeDocument/2006/relationships/sharedStrings" Target="/xl/sharedStrings.xml" Id="R1d9e96688aeb4e7f" /><Relationship Type="http://schemas.openxmlformats.org/officeDocument/2006/relationships/worksheet" Target="/xl/worksheets/sheet1.xml" Id="R53ea72f11e654c2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2121"/>
  </x:sheetPr>
  <x:sheetViews>
    <x:sheetView showGridLines="0" workbookViewId="0"/>
  </x:sheetViews>
  <x:sheetFormatPr defaultRowHeight="15"/>
  <x:cols>
    <x:col min="1" max="1" width="3" hidden="0" customWidth="1"/>
    <x:col min="2" max="2" width="31" hidden="0" customWidth="1"/>
    <x:col min="3" max="3" width="14" hidden="0" customWidth="1"/>
    <x:col min="4" max="4" width="18" hidden="0" customWidth="1"/>
    <x:col min="5" max="5" width="18" hidden="0" customWidth="1"/>
    <x:col min="6" max="6" width="20" hidden="0" customWidth="1"/>
    <x:col min="7" max="7" width="22" hidden="0" customWidth="1"/>
    <x:col min="8" max="8" width="25" hidden="0" customWidth="1"/>
  </x:cols>
  <x:sheetData>
    <x:row r="2" ht="23" customHeight="1">
      <x:c r="B2" s="4" t="str">
        <x:v>Service mix and technician capacity</x:v>
      </x:c>
      <x:c r="C2" s="5"/>
      <x:c r="D2" s="5"/>
      <x:c r="E2" s="5"/>
      <x:c r="F2" s="5"/>
      <x:c r="G2" s="5"/>
      <x:c r="H2" s="5"/>
    </x:row>
    <x:row r="3" ht="23" customHeight="1">
      <x:c r="B3" s="33" t="str">
        <x:v>USD. Plan one team pool and one time window. Yellow cells are editable.</x:v>
      </x:c>
      <x:c r="C3" s="2"/>
      <x:c r="D3" s="2"/>
      <x:c r="E3" s="2"/>
      <x:c r="F3" s="2"/>
      <x:c r="G3" s="2"/>
      <x:c r="H3" s="2"/>
    </x:row>
    <x:row r="4" ht="23" customHeight="1">
      <x:c r="B4" s="2"/>
      <x:c r="C4" s="2"/>
      <x:c r="D4" s="2"/>
      <x:c r="E4" s="2"/>
      <x:c r="F4" s="2"/>
      <x:c r="G4" s="2"/>
      <x:c r="H4" s="2"/>
    </x:row>
    <x:row r="5" ht="23" customHeight="1">
      <x:c r="B5" s="2" t="str">
        <x:v>Team pool</x:v>
      </x:c>
      <x:c r="C5" s="7"/>
      <x:c r="D5" s="2"/>
      <x:c r="E5" s="2"/>
      <x:c r="F5" s="2" t="str">
        <x:v>Window starts</x:v>
      </x:c>
      <x:c r="G5" s="8"/>
      <x:c r="H5" s="2"/>
    </x:row>
    <x:row r="6" ht="23" customHeight="1">
      <x:c r="B6" s="2" t="str">
        <x:v>Available technician-hours</x:v>
      </x:c>
      <x:c r="C6" s="9"/>
      <x:c r="D6" s="2"/>
      <x:c r="E6" s="2"/>
      <x:c r="F6" s="2" t="str">
        <x:v>Window ends</x:v>
      </x:c>
      <x:c r="G6" s="8"/>
      <x:c r="H6" s="2"/>
    </x:row>
    <x:row r="7" ht="23" customHeight="1">
      <x:c r="B7" s="2"/>
      <x:c r="C7" s="2"/>
      <x:c r="D7" s="2"/>
      <x:c r="E7" s="2"/>
      <x:c r="F7" s="2"/>
      <x:c r="G7" s="2"/>
      <x:c r="H7" s="2"/>
    </x:row>
    <x:row r="8" ht="30" customHeight="1">
      <x:c r="B8" s="2" t="str">
        <x:v>Planned technician-hours</x:v>
      </x:c>
      <x:c r="C8" s="12" t="str">
        <x:f>IF(COUNTA(B27:H32)=0,"",IF(COUNTIFS(H11:H16,"Ready")+COUNTIFS(H11:H16,"Zero planned")&lt;&gt;(ROWS(H11:H16)-COUNTBLANK(H11:H16)),"",SUM(D11:D16)))</x:f>
      </x:c>
      <x:c r="D8" s="2" t="str">
        <x:v>Hours remaining</x:v>
      </x:c>
      <x:c r="E8" s="12" t="str">
        <x:f>IF(AND(ISNUMBER(C6),C6&gt;=0,ISNUMBER(C8)),C6-C8,"")</x:f>
      </x:c>
      <x:c r="F8" s="2" t="str">
        <x:v>Planned contribution</x:v>
      </x:c>
      <x:c r="G8" s="13" t="str">
        <x:f>IF(COUNTA(B27:H32)=0,"",IF(COUNTIFS(H11:H16,"Ready")+COUNTIFS(H11:H16,"Zero planned")&lt;&gt;(ROWS(H11:H16)-COUNTBLANK(H11:H16)),"",SUM(G11:G16)))</x:f>
      </x:c>
      <x:c r="H8" s="2"/>
    </x:row>
    <x:row r="9" ht="23" customHeight="1">
      <x:c r="B9" s="2"/>
      <x:c r="C9" s="2"/>
      <x:c r="D9" s="2"/>
      <x:c r="E9" s="2"/>
      <x:c r="F9" s="2"/>
      <x:c r="G9" s="2"/>
      <x:c r="H9" s="2"/>
    </x:row>
    <x:row r="10" ht="48" customHeight="1">
      <x:c r="B10" s="18" t="str">
        <x:v>Service / scope</x:v>
      </x:c>
      <x:c r="C10" s="19" t="str">
        <x:v>Planned jobs</x:v>
      </x:c>
      <x:c r="D10" s="19" t="str">
        <x:v>Technician-hours needed</x:v>
      </x:c>
      <x:c r="E10" s="19" t="str">
        <x:v>Contribution per job</x:v>
      </x:c>
      <x:c r="F10" s="19" t="str">
        <x:v>Contribution per technician-hour</x:v>
      </x:c>
      <x:c r="G10" s="19" t="str">
        <x:v>Planned contribution</x:v>
      </x:c>
      <x:c r="H10" s="20" t="str">
        <x:v>Input status</x:v>
      </x:c>
    </x:row>
    <x:row r="11" ht="29" customHeight="1">
      <x:c r="B11" s="21" t="str">
        <x:f>IF(B27="","",B27)</x:f>
      </x:c>
      <x:c r="C11" s="23" t="str">
        <x:f>IF(ISNUMBER(C27),C27,"")</x:f>
      </x:c>
      <x:c r="D11" s="24" t="str">
        <x:f>IF(H11="Zero planned",0,IF(H11="Ready",C27*F27,""))</x:f>
      </x:c>
      <x:c r="E11" s="25" t="str">
        <x:f>IF(H11="Zero planned","n.a.",IF(H11="Ready",D27-E27,""))</x:f>
      </x:c>
      <x:c r="F11" s="25" t="str">
        <x:f>IF(H11="Zero planned","n.a.",IF(H11="Ready",E11/F27,""))</x:f>
      </x:c>
      <x:c r="G11" s="25" t="str">
        <x:f>IF(H11="Zero planned",0,IF(H11="Ready",C27*E11,""))</x:f>
      </x:c>
      <x:c r="H11" s="2" t="str">
        <x:f>IF(COUNTA(B27:H27)=0,"",IF(B27="","Name service",IF(NOT(ISNUMBER(C27)),"Add job count",IF(OR(C27&lt;0,C27&lt;&gt;INT(C27)),"Check job count",IF(C27=0,"Zero planned",IF(COUNT(D27:F27)&lt;&gt;3,"Add job inputs",IF(OR(D27&lt;0,E27&lt;0,F27&lt;=0),"Check job inputs",IF(AND(G27&lt;&gt;"Records",G27&lt;&gt;"Estimate",G27&lt;&gt;"Mixed"),"Choose input basis","Ready"))))))))</x:f>
      </x:c>
    </x:row>
    <x:row r="12" ht="29" customHeight="1">
      <x:c r="B12" s="21" t="str">
        <x:f>IF(B28="","",B28)</x:f>
      </x:c>
      <x:c r="C12" s="23" t="str">
        <x:f>IF(ISNUMBER(C28),C28,"")</x:f>
      </x:c>
      <x:c r="D12" s="24" t="str">
        <x:f>IF(H12="Zero planned",0,IF(H12="Ready",C28*F28,""))</x:f>
      </x:c>
      <x:c r="E12" s="25" t="str">
        <x:f>IF(H12="Zero planned","n.a.",IF(H12="Ready",D28-E28,""))</x:f>
      </x:c>
      <x:c r="F12" s="25" t="str">
        <x:f>IF(H12="Zero planned","n.a.",IF(H12="Ready",E12/F28,""))</x:f>
      </x:c>
      <x:c r="G12" s="25" t="str">
        <x:f>IF(H12="Zero planned",0,IF(H12="Ready",C28*E12,""))</x:f>
      </x:c>
      <x:c r="H12" s="2" t="str">
        <x:f>IF(COUNTA(B28:H28)=0,"",IF(B28="","Name service",IF(NOT(ISNUMBER(C28)),"Add job count",IF(OR(C28&lt;0,C28&lt;&gt;INT(C28)),"Check job count",IF(C28=0,"Zero planned",IF(COUNT(D28:F28)&lt;&gt;3,"Add job inputs",IF(OR(D28&lt;0,E28&lt;0,F28&lt;=0),"Check job inputs",IF(AND(G28&lt;&gt;"Records",G28&lt;&gt;"Estimate",G28&lt;&gt;"Mixed"),"Choose input basis","Ready"))))))))</x:f>
      </x:c>
    </x:row>
    <x:row r="13" ht="29" customHeight="1">
      <x:c r="B13" s="21" t="str">
        <x:f>IF(B29="","",B29)</x:f>
      </x:c>
      <x:c r="C13" s="23" t="str">
        <x:f>IF(ISNUMBER(C29),C29,"")</x:f>
      </x:c>
      <x:c r="D13" s="24" t="str">
        <x:f>IF(H13="Zero planned",0,IF(H13="Ready",C29*F29,""))</x:f>
      </x:c>
      <x:c r="E13" s="25" t="str">
        <x:f>IF(H13="Zero planned","n.a.",IF(H13="Ready",D29-E29,""))</x:f>
      </x:c>
      <x:c r="F13" s="25" t="str">
        <x:f>IF(H13="Zero planned","n.a.",IF(H13="Ready",E13/F29,""))</x:f>
      </x:c>
      <x:c r="G13" s="25" t="str">
        <x:f>IF(H13="Zero planned",0,IF(H13="Ready",C29*E13,""))</x:f>
      </x:c>
      <x:c r="H13" s="2" t="str">
        <x:f>IF(COUNTA(B29:H29)=0,"",IF(B29="","Name service",IF(NOT(ISNUMBER(C29)),"Add job count",IF(OR(C29&lt;0,C29&lt;&gt;INT(C29)),"Check job count",IF(C29=0,"Zero planned",IF(COUNT(D29:F29)&lt;&gt;3,"Add job inputs",IF(OR(D29&lt;0,E29&lt;0,F29&lt;=0),"Check job inputs",IF(AND(G29&lt;&gt;"Records",G29&lt;&gt;"Estimate",G29&lt;&gt;"Mixed"),"Choose input basis","Ready"))))))))</x:f>
      </x:c>
    </x:row>
    <x:row r="14" ht="29" customHeight="1">
      <x:c r="B14" s="21" t="str">
        <x:f>IF(B30="","",B30)</x:f>
      </x:c>
      <x:c r="C14" s="23" t="str">
        <x:f>IF(ISNUMBER(C30),C30,"")</x:f>
      </x:c>
      <x:c r="D14" s="24" t="str">
        <x:f>IF(H14="Zero planned",0,IF(H14="Ready",C30*F30,""))</x:f>
      </x:c>
      <x:c r="E14" s="25" t="str">
        <x:f>IF(H14="Zero planned","n.a.",IF(H14="Ready",D30-E30,""))</x:f>
      </x:c>
      <x:c r="F14" s="25" t="str">
        <x:f>IF(H14="Zero planned","n.a.",IF(H14="Ready",E14/F30,""))</x:f>
      </x:c>
      <x:c r="G14" s="25" t="str">
        <x:f>IF(H14="Zero planned",0,IF(H14="Ready",C30*E14,""))</x:f>
      </x:c>
      <x:c r="H14" s="2" t="str">
        <x:f>IF(COUNTA(B30:H30)=0,"",IF(B30="","Name service",IF(NOT(ISNUMBER(C30)),"Add job count",IF(OR(C30&lt;0,C30&lt;&gt;INT(C30)),"Check job count",IF(C30=0,"Zero planned",IF(COUNT(D30:F30)&lt;&gt;3,"Add job inputs",IF(OR(D30&lt;0,E30&lt;0,F30&lt;=0),"Check job inputs",IF(AND(G30&lt;&gt;"Records",G30&lt;&gt;"Estimate",G30&lt;&gt;"Mixed"),"Choose input basis","Ready"))))))))</x:f>
      </x:c>
    </x:row>
    <x:row r="15" ht="29" customHeight="1">
      <x:c r="B15" s="21" t="str">
        <x:f>IF(B31="","",B31)</x:f>
      </x:c>
      <x:c r="C15" s="23" t="str">
        <x:f>IF(ISNUMBER(C31),C31,"")</x:f>
      </x:c>
      <x:c r="D15" s="24" t="str">
        <x:f>IF(H15="Zero planned",0,IF(H15="Ready",C31*F31,""))</x:f>
      </x:c>
      <x:c r="E15" s="25" t="str">
        <x:f>IF(H15="Zero planned","n.a.",IF(H15="Ready",D31-E31,""))</x:f>
      </x:c>
      <x:c r="F15" s="25" t="str">
        <x:f>IF(H15="Zero planned","n.a.",IF(H15="Ready",E15/F31,""))</x:f>
      </x:c>
      <x:c r="G15" s="25" t="str">
        <x:f>IF(H15="Zero planned",0,IF(H15="Ready",C31*E15,""))</x:f>
      </x:c>
      <x:c r="H15" s="2" t="str">
        <x:f>IF(COUNTA(B31:H31)=0,"",IF(B31="","Name service",IF(NOT(ISNUMBER(C31)),"Add job count",IF(OR(C31&lt;0,C31&lt;&gt;INT(C31)),"Check job count",IF(C31=0,"Zero planned",IF(COUNT(D31:F31)&lt;&gt;3,"Add job inputs",IF(OR(D31&lt;0,E31&lt;0,F31&lt;=0),"Check job inputs",IF(AND(G31&lt;&gt;"Records",G31&lt;&gt;"Estimate",G31&lt;&gt;"Mixed"),"Choose input basis","Ready"))))))))</x:f>
      </x:c>
    </x:row>
    <x:row r="16" ht="29" customHeight="1">
      <x:c r="B16" s="21" t="str">
        <x:f>IF(B32="","",B32)</x:f>
      </x:c>
      <x:c r="C16" s="23" t="str">
        <x:f>IF(ISNUMBER(C32),C32,"")</x:f>
      </x:c>
      <x:c r="D16" s="24" t="str">
        <x:f>IF(H16="Zero planned",0,IF(H16="Ready",C32*F32,""))</x:f>
      </x:c>
      <x:c r="E16" s="25" t="str">
        <x:f>IF(H16="Zero planned","n.a.",IF(H16="Ready",D32-E32,""))</x:f>
      </x:c>
      <x:c r="F16" s="25" t="str">
        <x:f>IF(H16="Zero planned","n.a.",IF(H16="Ready",E16/F32,""))</x:f>
      </x:c>
      <x:c r="G16" s="25" t="str">
        <x:f>IF(H16="Zero planned",0,IF(H16="Ready",C32*E16,""))</x:f>
      </x:c>
      <x:c r="H16" s="2" t="str">
        <x:f>IF(COUNTA(B32:H32)=0,"",IF(B32="","Name service",IF(NOT(ISNUMBER(C32)),"Add job count",IF(OR(C32&lt;0,C32&lt;&gt;INT(C32)),"Check job count",IF(C32=0,"Zero planned",IF(COUNT(D32:F32)&lt;&gt;3,"Add job inputs",IF(OR(D32&lt;0,E32&lt;0,F32&lt;=0),"Check job inputs",IF(AND(G32&lt;&gt;"Records",G32&lt;&gt;"Estimate",G32&lt;&gt;"Mixed"),"Choose input basis","Ready"))))))))</x:f>
      </x:c>
    </x:row>
    <x:row r="17" ht="23" customHeight="1">
      <x:c r="B17" s="2"/>
      <x:c r="C17" s="2"/>
      <x:c r="D17" s="2"/>
      <x:c r="E17" s="2"/>
      <x:c r="F17" s="2"/>
      <x:c r="G17" s="2"/>
      <x:c r="H17" s="2"/>
    </x:row>
    <x:row r="18" ht="23" customHeight="1">
      <x:c r="B18" s="2" t="str">
        <x:f>IF(COUNTA(B27:H32)=0,"Enter a service plan below.",IF(NOT(ISNUMBER(C8)),"Complete the flagged service inputs.",IF(OR(C5="",NOT(ISNUMBER(G5)),NOT(ISNUMBER(G6))),"Add team pool and start/end dates.",IF(OR(G5&lt;=0,G6&lt;=0,G6&lt;G5),"Check the start and end dates.",IF(OR(NOT(ISNUMBER(C6)),C6&lt;0),"Enter available technician-hours.",IF(E8&lt;0,"Planned work exceeds available hours.",IF(COUNTIFS(E11:E16,"&lt;0")&gt;0,"Review services with negative contribution.","Hours fit the entered plan.")))))))</x:f>
        <x:v>Enter a service plan below.</x:v>
      </x:c>
      <x:c r="C18" s="2"/>
      <x:c r="D18" s="2"/>
      <x:c r="E18" s="2"/>
      <x:c r="F18" s="2"/>
      <x:c r="G18" s="2"/>
      <x:c r="H18" s="2"/>
    </x:row>
    <x:row r="19" ht="23" customHeight="1">
      <x:c r="B19" s="2"/>
      <x:c r="C19" s="2"/>
      <x:c r="D19" s="2"/>
      <x:c r="E19" s="2"/>
      <x:c r="F19" s="2"/>
      <x:c r="G19" s="2"/>
      <x:c r="H19" s="2"/>
    </x:row>
    <x:row r="20" ht="23" customHeight="1">
      <x:c r="B20" s="33" t="str">
        <x:v>Contribution is after the entered variable costs, before fixed overhead, taxes and marketing. It is not profit.</x:v>
      </x:c>
      <x:c r="C20" s="2"/>
      <x:c r="D20" s="2"/>
      <x:c r="E20" s="2"/>
      <x:c r="F20" s="2"/>
      <x:c r="G20" s="2"/>
      <x:c r="H20" s="2"/>
    </x:row>
    <x:row r="21" ht="23" customHeight="1">
      <x:c r="B21" s="2"/>
      <x:c r="C21" s="2"/>
      <x:c r="D21" s="2"/>
      <x:c r="E21" s="2"/>
      <x:c r="F21" s="2"/>
      <x:c r="G21" s="2"/>
      <x:c r="H21" s="2"/>
    </x:row>
    <x:row r="22" ht="23" customHeight="1">
      <x:c r="B22" s="33" t="str">
        <x:v>Hours fitting does not establish demand, licensing, geographic coverage or equipment availability.</x:v>
      </x:c>
      <x:c r="C22" s="2"/>
      <x:c r="D22" s="2"/>
      <x:c r="E22" s="2"/>
      <x:c r="F22" s="2"/>
      <x:c r="G22" s="2"/>
      <x:c r="H22" s="2"/>
    </x:row>
    <x:row r="23" ht="23" customHeight="1">
      <x:c r="B23" s="2"/>
      <x:c r="C23" s="2"/>
      <x:c r="D23" s="2"/>
      <x:c r="E23" s="2"/>
      <x:c r="F23" s="2"/>
      <x:c r="G23" s="2"/>
      <x:c r="H23" s="2"/>
    </x:row>
    <x:row r="24" ht="23" customHeight="1">
      <x:c r="B24" s="26" t="str">
        <x:v>Your service plan inputs</x:v>
      </x:c>
      <x:c r="C24" s="2"/>
      <x:c r="D24" s="2"/>
      <x:c r="E24" s="2"/>
      <x:c r="F24" s="2"/>
      <x:c r="G24" s="2"/>
      <x:c r="H24" s="2"/>
    </x:row>
    <x:row r="25" ht="23" customHeight="1">
      <x:c r="B25" s="33" t="str">
        <x:v>Use six service lines at most. Keep repairs, replacements and exact scopes separate.</x:v>
      </x:c>
      <x:c r="C25" s="2"/>
      <x:c r="D25" s="2"/>
      <x:c r="E25" s="2"/>
      <x:c r="F25" s="2"/>
      <x:c r="G25" s="2"/>
      <x:c r="H25" s="2"/>
    </x:row>
    <x:row r="26" ht="48" customHeight="1">
      <x:c r="B26" s="18" t="str">
        <x:v>Service / exact scope</x:v>
      </x:c>
      <x:c r="C26" s="19" t="str">
        <x:v>Planned jobs</x:v>
      </x:c>
      <x:c r="D26" s="19" t="str">
        <x:v>Expected net collected per job (USD)</x:v>
      </x:c>
      <x:c r="E26" s="19" t="str">
        <x:v>Variable cost per job (USD)</x:v>
      </x:c>
      <x:c r="F26" s="19" t="str">
        <x:v>All-in technician-hours per job</x:v>
      </x:c>
      <x:c r="G26" s="19" t="str">
        <x:v>Basis</x:v>
      </x:c>
      <x:c r="H26" s="20" t="str">
        <x:v>Source window / notes</x:v>
      </x:c>
    </x:row>
    <x:row r="27" ht="31" customHeight="1">
      <x:c r="B27" s="29"/>
      <x:c r="C27" s="30"/>
      <x:c r="D27" s="31"/>
      <x:c r="E27" s="31"/>
      <x:c r="F27" s="32"/>
      <x:c r="G27" s="7"/>
      <x:c r="H27" s="29"/>
    </x:row>
    <x:row r="28" ht="31" customHeight="1">
      <x:c r="B28" s="29"/>
      <x:c r="C28" s="30"/>
      <x:c r="D28" s="31"/>
      <x:c r="E28" s="31"/>
      <x:c r="F28" s="32"/>
      <x:c r="G28" s="7"/>
      <x:c r="H28" s="29"/>
    </x:row>
    <x:row r="29" ht="31" customHeight="1">
      <x:c r="B29" s="29"/>
      <x:c r="C29" s="30"/>
      <x:c r="D29" s="31"/>
      <x:c r="E29" s="31"/>
      <x:c r="F29" s="32"/>
      <x:c r="G29" s="7"/>
      <x:c r="H29" s="29"/>
    </x:row>
    <x:row r="30" ht="31" customHeight="1">
      <x:c r="B30" s="29"/>
      <x:c r="C30" s="30"/>
      <x:c r="D30" s="31"/>
      <x:c r="E30" s="31"/>
      <x:c r="F30" s="32"/>
      <x:c r="G30" s="7"/>
      <x:c r="H30" s="29"/>
    </x:row>
    <x:row r="31" ht="31" customHeight="1">
      <x:c r="B31" s="29"/>
      <x:c r="C31" s="30"/>
      <x:c r="D31" s="31"/>
      <x:c r="E31" s="31"/>
      <x:c r="F31" s="32"/>
      <x:c r="G31" s="7"/>
      <x:c r="H31" s="29"/>
    </x:row>
    <x:row r="32" ht="31" customHeight="1">
      <x:c r="B32" s="29"/>
      <x:c r="C32" s="30"/>
      <x:c r="D32" s="31"/>
      <x:c r="E32" s="31"/>
      <x:c r="F32" s="32"/>
      <x:c r="G32" s="7"/>
      <x:c r="H32" s="29"/>
    </x:row>
    <x:row r="33" ht="23" customHeight="1">
      <x:c r="B33" s="2"/>
      <x:c r="C33" s="2"/>
      <x:c r="D33" s="2"/>
      <x:c r="E33" s="2"/>
      <x:c r="F33" s="2"/>
      <x:c r="G33" s="2"/>
      <x:c r="H33" s="2"/>
    </x:row>
    <x:row r="34" ht="23" customHeight="1">
      <x:c r="B34" s="2"/>
      <x:c r="C34" s="2"/>
      <x:c r="D34" s="2"/>
      <x:c r="E34" s="2"/>
      <x:c r="F34" s="2"/>
      <x:c r="G34" s="2"/>
      <x:c r="H34" s="2"/>
    </x:row>
    <x:row r="35" ht="23" customHeight="1">
      <x:c r="B35" s="33" t="str">
        <x:v>Net collected/job: use amounts after refunds and sales tax. Keep the job scope consistent.</x:v>
      </x:c>
      <x:c r="C35" s="2"/>
      <x:c r="D35" s="2"/>
      <x:c r="E35" s="2"/>
      <x:c r="F35" s="2"/>
      <x:c r="G35" s="2"/>
      <x:c r="H35" s="2"/>
    </x:row>
    <x:row r="36" ht="23" customHeight="1">
      <x:c r="B36" s="33" t="str">
        <x:v>Variable cost/job: include job-dependent labor, materials, travel and subcontractors. Keep fixed costs separate.</x:v>
      </x:c>
      <x:c r="C36" s="2"/>
      <x:c r="D36" s="2"/>
      <x:c r="E36" s="2"/>
      <x:c r="F36" s="2"/>
      <x:c r="G36" s="2"/>
      <x:c r="H36" s="2"/>
    </x:row>
    <x:row r="37" ht="23" customHeight="1">
      <x:c r="B37" s="33" t="str">
        <x:v>Technician-hours/job: add every technician's travel and job time. Two technicians for two hours use four hours.</x:v>
      </x:c>
      <x:c r="C37" s="2"/>
      <x:c r="D37" s="2"/>
      <x:c r="E37" s="2"/>
      <x:c r="F37" s="2"/>
      <x:c r="G37" s="2"/>
      <x:c r="H37" s="2"/>
    </x:row>
    <x:row r="38" ht="23" customHeight="1">
      <x:c r="B38" s="33" t="str">
        <x:v>Available hours: subtract existing bookings, leave and your chosen buffer. Use the same qualified team pool.</x:v>
      </x:c>
      <x:c r="C38" s="2"/>
      <x:c r="D38" s="2"/>
      <x:c r="E38" s="2"/>
      <x:c r="F38" s="2"/>
      <x:c r="G38" s="2"/>
      <x:c r="H38" s="2"/>
    </x:row>
    <x:row r="39" ht="23" customHeight="1">
      <x:c r="B39" s="33" t="str">
        <x:v>Basis: Records, Estimate or Mixed. Use notes to name the source period, sample size and material uncertainty.</x:v>
      </x:c>
      <x:c r="C39" s="2"/>
      <x:c r="D39" s="2"/>
      <x:c r="E39" s="2"/>
      <x:c r="F39" s="2"/>
      <x:c r="G39" s="2"/>
      <x:c r="H39" s="2"/>
    </x:row>
    <x:row r="40" ht="23" customHeight="1">
      <x:c r="B40" s="33" t="str">
        <x:v>A blank input stays unknown. Zero planned jobs use zero total hours/contribution; unit economics remain n.a.</x:v>
      </x:c>
      <x:c r="C40" s="2"/>
      <x:c r="D40" s="2"/>
      <x:c r="E40" s="2"/>
      <x:c r="F40" s="2"/>
      <x:c r="G40" s="2"/>
      <x:c r="H40" s="2"/>
    </x:row>
    <x:row r="41" ht="23" customHeight="1">
      <x:c r="B41" s="33" t="str">
        <x:v>This worksheet tests the arithmetic of an entered plan. It does not forecast leads or set an advertising budget.</x:v>
      </x:c>
      <x:c r="C41" s="2"/>
      <x:c r="D41" s="2"/>
      <x:c r="E41" s="2"/>
      <x:c r="F41" s="2"/>
      <x:c r="G41" s="2"/>
      <x:c r="H41" s="2"/>
    </x:row>
    <x:row r="42" ht="23" customHeight="1">
      <x:c r="B42" s="2"/>
      <x:c r="C42" s="2"/>
      <x:c r="D42" s="2"/>
      <x:c r="E42" s="2"/>
      <x:c r="F42" s="2"/>
      <x:c r="G42" s="2"/>
      <x:c r="H42" s="2"/>
    </x:row>
    <x:row r="43" ht="23" customHeight="1">
      <x:c r="B43" s="2"/>
      <x:c r="C43" s="2"/>
      <x:c r="D43" s="2"/>
      <x:c r="E43" s="2"/>
      <x:c r="F43" s="2"/>
      <x:c r="G43" s="2"/>
      <x:c r="H43" s="2"/>
    </x:row>
    <x:row r="44" ht="23" customHeight="1">
      <x:c r="B44" s="26" t="str">
        <x:v>Worked example (invented amounts)</x:v>
      </x:c>
      <x:c r="C44" s="2"/>
      <x:c r="D44" s="2"/>
      <x:c r="E44" s="2"/>
      <x:c r="F44" s="2"/>
      <x:c r="G44" s="2"/>
      <x:c r="H44" s="2"/>
    </x:row>
    <x:row r="45" ht="23" customHeight="1">
      <x:c r="B45" s="33" t="str">
        <x:v>These two lines explain the calculations. They do not populate the plan above.</x:v>
      </x:c>
      <x:c r="C45" s="2"/>
      <x:c r="D45" s="2"/>
      <x:c r="E45" s="2"/>
      <x:c r="F45" s="2"/>
      <x:c r="G45" s="2"/>
      <x:c r="H45" s="2"/>
    </x:row>
    <x:row r="46" ht="48" customHeight="1">
      <x:c r="B46" s="18" t="str">
        <x:v>Example scope</x:v>
      </x:c>
      <x:c r="C46" s="19" t="str">
        <x:v>Jobs</x:v>
      </x:c>
      <x:c r="D46" s="19" t="str">
        <x:v>Net collected / job</x:v>
      </x:c>
      <x:c r="E46" s="19" t="str">
        <x:v>Variable cost / job</x:v>
      </x:c>
      <x:c r="F46" s="19" t="str">
        <x:v>Technician-hours / job</x:v>
      </x:c>
      <x:c r="G46" s="19" t="str">
        <x:v>Contribution / job</x:v>
      </x:c>
      <x:c r="H46" s="20" t="str">
        <x:v>Contribution / technician-hour</x:v>
      </x:c>
    </x:row>
    <x:row r="47" ht="23" customHeight="1">
      <x:c r="B47" s="2" t="str">
        <x:v>Example maintenance</x:v>
      </x:c>
      <x:c r="C47" s="22" t="n">
        <x:v>5</x:v>
      </x:c>
      <x:c r="D47" s="11" t="n">
        <x:v>900</x:v>
      </x:c>
      <x:c r="E47" s="11" t="n">
        <x:v>650</x:v>
      </x:c>
      <x:c r="F47" s="10" t="n">
        <x:v>2</x:v>
      </x:c>
      <x:c r="G47" s="11" t="n">
        <x:f>D47-E47</x:f>
        <x:v>250</x:v>
      </x:c>
      <x:c r="H47" s="11" t="n">
        <x:f>G47/F47</x:f>
        <x:v>125</x:v>
      </x:c>
    </x:row>
    <x:row r="48" ht="23" customHeight="1">
      <x:c r="B48" s="2" t="str">
        <x:v>Example replacement</x:v>
      </x:c>
      <x:c r="C48" s="22" t="n">
        <x:v>3</x:v>
      </x:c>
      <x:c r="D48" s="11" t="n">
        <x:v>3600</x:v>
      </x:c>
      <x:c r="E48" s="11" t="n">
        <x:v>2800</x:v>
      </x:c>
      <x:c r="F48" s="10" t="n">
        <x:v>10</x:v>
      </x:c>
      <x:c r="G48" s="11" t="n">
        <x:f>D48-E48</x:f>
        <x:v>800</x:v>
      </x:c>
      <x:c r="H48" s="11" t="n">
        <x:f>G48/F48</x:f>
        <x:v>80</x:v>
      </x:c>
    </x:row>
    <x:row r="49" ht="23" customHeight="1">
      <x:c r="B49" s="2"/>
      <x:c r="C49" s="2"/>
      <x:c r="D49" s="2"/>
      <x:c r="E49" s="2"/>
      <x:c r="F49" s="2"/>
      <x:c r="G49" s="2"/>
      <x:c r="H49" s="2"/>
    </x:row>
    <x:row r="50" ht="23" customHeight="1">
      <x:c r="B50" s="2" t="str">
        <x:v>Example technician-hours</x:v>
      </x:c>
      <x:c r="C50" s="10" t="n">
        <x:f>SUMPRODUCT(C47:C48,F47:F48)</x:f>
        <x:v>40</x:v>
      </x:c>
      <x:c r="D50" s="2"/>
      <x:c r="E50" s="2"/>
      <x:c r="F50" s="2" t="str">
        <x:v>Example contribution</x:v>
      </x:c>
      <x:c r="G50" s="11" t="n">
        <x:f>SUMPRODUCT(C47:C48,G47:G48)</x:f>
        <x:v>3650</x:v>
      </x:c>
      <x:c r="H50" s="2"/>
    </x:row>
    <x:row r="51" ht="23" customHeight="1">
      <x:c r="B51" s="2"/>
      <x:c r="C51" s="2"/>
      <x:c r="D51" s="2"/>
      <x:c r="E51" s="2"/>
      <x:c r="F51" s="2"/>
      <x:c r="G51" s="2"/>
      <x:c r="H51" s="2"/>
    </x:row>
    <x:row r="52" ht="23" customHeight="1">
      <x:c r="B52" s="2"/>
      <x:c r="C52" s="2"/>
      <x:c r="D52" s="2"/>
      <x:c r="E52" s="2"/>
      <x:c r="F52" s="2"/>
      <x:c r="G52" s="2"/>
      <x:c r="H52" s="2"/>
    </x:row>
    <x:row r="53" ht="23" customHeight="1">
      <x:c r="B53" s="33" t="str">
        <x:v>In this example, the larger ticket leaves less contribution per technician-hour because its time and costs differ.</x:v>
      </x:c>
      <x:c r="C53" s="2"/>
      <x:c r="D53" s="2"/>
      <x:c r="E53" s="2"/>
      <x:c r="F53" s="2"/>
      <x:c r="G53" s="2"/>
      <x:c r="H53" s="2"/>
    </x:row>
    <x:row r="54" ht="23" customHeight="1">
      <x:c r="B54" s="33" t="str">
        <x:v>The amounts are invented teaching inputs, not observed prices, client results, a benchmark or a forecast.</x:v>
      </x:c>
      <x:c r="C54" s="2"/>
      <x:c r="D54" s="2"/>
      <x:c r="E54" s="2"/>
      <x:c r="F54" s="2"/>
      <x:c r="G54" s="2"/>
      <x:c r="H54" s="2"/>
    </x:row>
    <x:row r="55" ht="23" customHeight="1">
      <x:c r="B55" s="2"/>
      <x:c r="C55" s="2"/>
      <x:c r="D55" s="2"/>
      <x:c r="E55" s="2"/>
      <x:c r="F55" s="2"/>
      <x:c r="G55" s="2"/>
      <x:c r="H55" s="2"/>
    </x:row>
    <x:row r="56" ht="23" customHeight="1">
      <x:c r="B56" s="2"/>
      <x:c r="C56" s="2"/>
      <x:c r="D56" s="2"/>
      <x:c r="E56" s="2"/>
      <x:c r="F56" s="2"/>
      <x:c r="G56" s="2"/>
      <x:c r="H56" s="2"/>
    </x:row>
    <x:row r="57" ht="23" customHeight="1">
      <x:c r="B57" s="33" t="str">
        <x:v>Related research: national household project patterns are context. Its medians do not populate this plan.</x:v>
      </x:c>
      <x:c r="C57" s="2"/>
      <x:c r="D57" s="2"/>
      <x:c r="E57" s="2"/>
      <x:c r="F57" s="2"/>
      <x:c r="G57" s="2"/>
      <x:c r="H57" s="2"/>
    </x:row>
    <x:row r="58" ht="23" customHeight="1">
      <x:c r="B58" s="33" t="str">
        <x:v>Source: https://lonta.io/research/home-service-demand/</x:v>
      </x:c>
      <x:c r="C58" s="2"/>
      <x:c r="D58" s="2"/>
      <x:c r="E58" s="2"/>
      <x:c r="F58" s="2"/>
      <x:c r="G58" s="2"/>
      <x:c r="H58" s="2"/>
    </x:row>
    <x:row r="59" ht="23" customHeight="1">
      <x:c r="B59" s="2"/>
      <x:c r="C59" s="2"/>
      <x:c r="D59" s="2"/>
      <x:c r="E59" s="2"/>
      <x:c r="F59" s="2"/>
      <x:c r="G59" s="2"/>
      <x:c r="H59" s="2"/>
    </x:row>
    <x:row r="60" ht="23" customHeight="1">
      <x:c r="B60" s="33" t="str">
        <x:v>Prepared by Lonta AI with OpenAI Codex. Version 1.0. October 15, 2026.</x:v>
      </x:c>
      <x:c r="C60" s="2"/>
      <x:c r="D60" s="2"/>
      <x:c r="E60" s="2"/>
      <x:c r="F60" s="2"/>
      <x:c r="G60" s="2"/>
      <x:c r="H60" s="2"/>
    </x:row>
    <x:row r="61" ht="23" customHeight="1">
      <x:c r="B61" s="33" t="str">
        <x:v>Original Lonta worksheet: CC BY 4.0. https://creativecommons.org/licenses/by/4.0/</x:v>
      </x:c>
      <x:c r="C61" s="2"/>
      <x:c r="D61" s="2"/>
      <x:c r="E61" s="2"/>
      <x:c r="F61" s="2"/>
      <x:c r="G61" s="2"/>
      <x:c r="H61" s="2"/>
    </x:row>
    <x:row r="62" ht="23" customHeight="1">
      <x:c r="B62" s="2"/>
      <x:c r="C62" s="2"/>
      <x:c r="D62" s="2"/>
      <x:c r="E62" s="2"/>
      <x:c r="F62" s="2"/>
      <x:c r="G62" s="2"/>
      <x:c r="H62" s="2"/>
    </x:row>
    <x:row r="63" ht="23" customHeight="1">
      <x:c r="B63" s="2"/>
      <x:c r="C63" s="2"/>
      <x:c r="D63" s="2"/>
      <x:c r="E63" s="2"/>
      <x:c r="F63" s="2"/>
      <x:c r="G63" s="2"/>
      <x:c r="H63" s="2"/>
    </x:row>
  </x:sheetData>
  <x:conditionalFormatting sqref="E8:E8">
    <x:cfRule type="cellIs" dxfId="0" priority="1" operator="lessThan">
      <x:formula>0</x:formula>
    </x:cfRule>
  </x:conditionalFormatting>
  <x:conditionalFormatting sqref="E11:G16">
    <x:cfRule type="cellIs" dxfId="1" priority="2" operator="lessThan">
      <x:formula>0</x:formula>
    </x:cfRule>
  </x:conditionalFormatting>
  <x:conditionalFormatting sqref="H11:H16">
    <x:cfRule type="expression" dxfId="2" priority="3">
      <x:formula>AND($H11&lt;&gt;"",$H11&lt;&gt;"Ready",$H11&lt;&gt;"Zero planned")</x:formula>
    </x:cfRule>
  </x:conditionalFormatting>
  <x:dataValidations count="2">
    <x:dataValidation type="whole" operator="between" sqref="C27:C32">
      <x:formula1>0</x:formula1>
      <x:formula2>1000000</x:formula2>
    </x:dataValidation>
    <x:dataValidation type="list" sqref="G27:G32">
      <x:formula1>"Records,Estimate,Mixed"</x:formula1>
    </x:dataValidation>
  </x:dataValidations>
  <x:pageMargins left="0.7" right="0.7" top="0.75" bottom="0.75" header="0.3" footer="0.3"/>
</x:worksheet>
</file>